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thebma.sharepoint.com/teams/sites/Policy/tacs/icd/Public documents/Coronavirus/"/>
    </mc:Choice>
  </mc:AlternateContent>
  <xr:revisionPtr revIDLastSave="874" documentId="8_{38F23A76-AB78-445B-861C-B2187C2F94C5}" xr6:coauthVersionLast="45" xr6:coauthVersionMax="45" xr10:uidLastSave="{42427696-0D3C-4E1D-9A99-94109CA46D1E}"/>
  <bookViews>
    <workbookView xWindow="-120" yWindow="-120" windowWidth="20730" windowHeight="11160" xr2:uid="{D7D7B8FB-CE19-44B4-A69B-CAFD4BC028B4}"/>
  </bookViews>
  <sheets>
    <sheet name="Guidance for completing" sheetId="2" r:id="rId1"/>
    <sheet name="Claim form" sheetId="1" r:id="rId2"/>
  </sheets>
  <calcPr calcId="191029"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2" l="1"/>
  <c r="D17" i="2" s="1"/>
  <c r="C19" i="2" l="1"/>
  <c r="D19" i="2" s="1"/>
  <c r="D19" i="1" l="1"/>
  <c r="D13" i="1"/>
  <c r="D11" i="1"/>
  <c r="D22" i="1" l="1"/>
  <c r="D16" i="1" l="1"/>
  <c r="D24" i="1" s="1"/>
</calcChain>
</file>

<file path=xl/sharedStrings.xml><?xml version="1.0" encoding="utf-8"?>
<sst xmlns="http://schemas.openxmlformats.org/spreadsheetml/2006/main" count="66" uniqueCount="63">
  <si>
    <t>Practice Name:</t>
  </si>
  <si>
    <t>Practice Code:</t>
  </si>
  <si>
    <t>CCG:</t>
  </si>
  <si>
    <t xml:space="preserve">Overtime Salaried GP (actual costs) </t>
  </si>
  <si>
    <t>Other staff costs</t>
  </si>
  <si>
    <t>Date of submission:</t>
  </si>
  <si>
    <t>Sessional/Locum GP sessions (at £250)</t>
  </si>
  <si>
    <t>GP partner sessions (at £289 plus NI and pension)</t>
  </si>
  <si>
    <t>Total number of Sessions</t>
  </si>
  <si>
    <t>Total staff costs</t>
  </si>
  <si>
    <t>Additional Staff Costs</t>
  </si>
  <si>
    <t>Total registered patients:</t>
  </si>
  <si>
    <t>Total non-staff expenses</t>
  </si>
  <si>
    <t>Non-staff expenses (incuding):</t>
  </si>
  <si>
    <t>Total number of days (including part day)</t>
  </si>
  <si>
    <t>Total cost of claim (additional staff + non-staff expenses)</t>
  </si>
  <si>
    <t>Comments (eg list of dates being claimed / breakdown of any additional actual expense)</t>
  </si>
  <si>
    <t>Key:</t>
  </si>
  <si>
    <t>Complete cell based on description/title</t>
  </si>
  <si>
    <t>BMA12345</t>
  </si>
  <si>
    <t>Example Practice</t>
  </si>
  <si>
    <t>Example CCG</t>
  </si>
  <si>
    <t>Good Friday and Easter Monday</t>
  </si>
  <si>
    <t>Description/title (not editable)</t>
  </si>
  <si>
    <t>Auto-generated figures (not editable)</t>
  </si>
  <si>
    <t>Background</t>
  </si>
  <si>
    <t>How to complete</t>
  </si>
  <si>
    <t>Practices should enter data into yellow fields</t>
  </si>
  <si>
    <t>Comments can be added in relevant places to add context and supply evidence (if required), including a breakdown of the data entered into yellow fields</t>
  </si>
  <si>
    <t>Non-staff expenses reimbursement</t>
  </si>
  <si>
    <t>It may be difficult for practices to give actual figures for additional non-staff costs as a daily figure.</t>
  </si>
  <si>
    <t xml:space="preserve">Therefore, we have provided an estimation of the daily cost of non-staff expenses, provided by AISMA members based on a representative sample of costs: 3.5p per patient per day. </t>
  </si>
  <si>
    <t>This is an average and so the actual costs may vary according to practice.</t>
  </si>
  <si>
    <t>Rate per day *</t>
  </si>
  <si>
    <t>Premises (incuding heating, lighting, cleaning, maintenance, car parking) Telephone , Postage and Stationery, Medical Consumables , Sundry expenses
Estimate provided by AISMA members based on a representative sample of costs: 
3.5p per patient per day</t>
  </si>
  <si>
    <t>* see guidance on previous tab</t>
  </si>
  <si>
    <t>While NHSEI has provided guidance on rates for reimbursement, we are aware that local agreements have been made across the country which allow for rates above NHSEI's guidance. For this reason, practices can enter the rates that have been agreed locally, or include the national rates, depending on individual agreements.</t>
  </si>
  <si>
    <t>Blue fields will auto-generate amounts based on the information put into the yellow fields</t>
  </si>
  <si>
    <t>Staffing cost reimbursement</t>
  </si>
  <si>
    <t>Sessional/locum</t>
  </si>
  <si>
    <t>Salaried</t>
  </si>
  <si>
    <t>Partner</t>
  </si>
  <si>
    <t>Other staff</t>
  </si>
  <si>
    <t>Rate with NI</t>
  </si>
  <si>
    <t>As per contract</t>
  </si>
  <si>
    <t>Rate per session</t>
  </si>
  <si>
    <t>Add 13.8%</t>
  </si>
  <si>
    <t>Add 28.18%</t>
  </si>
  <si>
    <t>For Salaried GPs and other practice staff, you should remember to add NI and employers pension contributions (as per below)</t>
  </si>
  <si>
    <t>Rate with NI &amp; pension</t>
  </si>
  <si>
    <t xml:space="preserve">We have calculated the costs for sessional/locum and partners including the relevant on-costs, which will depend whether the individuals are members of the pension scheme or not. </t>
  </si>
  <si>
    <t>Total cost</t>
  </si>
  <si>
    <t>Other actual non-staff expenses (eg additional text capacity, additional cost of running hub etc)</t>
  </si>
  <si>
    <r>
      <t xml:space="preserve">The table below provides the NHSEI published rates for bank holidays. </t>
    </r>
    <r>
      <rPr>
        <b/>
        <sz val="11"/>
        <color theme="1"/>
        <rFont val="Calibri Light"/>
        <family val="2"/>
      </rPr>
      <t>If you have agreed higher rates locally, then you can enter them into the rate per session column and the oncosts will be calculated.</t>
    </r>
  </si>
  <si>
    <t>Rate per session 
(inc on-costs)*</t>
  </si>
  <si>
    <t>This template claim form has been put together by the BMA in conjunction with AISMA, to assist practices in claiming reimbursement for additional expenses due to the current COVID-19 emergency.</t>
  </si>
  <si>
    <t>NHSEI's national rates for reimbursements of staff costs for Easter Weekend are set out in the table below.</t>
  </si>
  <si>
    <t>Comments (enter notes here to give a breakdown of dates and sessions, as well as any other info that might be relevant)</t>
  </si>
  <si>
    <t>Example: One locum GP for all day on Good Friday &amp; Easter Monday</t>
  </si>
  <si>
    <t>Example: One Salaried GP for all day on Good Friday &amp; Easter Monday</t>
  </si>
  <si>
    <t>Example: Two partners for all day on Good Friday &amp; Easter Monday</t>
  </si>
  <si>
    <t>Example: Three nurses for all day on Good Friday &amp; Easter Monday</t>
  </si>
  <si>
    <t>Example: Text bundle purchased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</si>
</sst>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0_-;\-&quot;£&quot;* #,##0.000_-;_-&quot;£&quot;* &quot;-&quot;??_-;_-@_-"/>
  </numFmts>
  <fonts count="7" x14ac:knownFonts="1">
    <font>
      <sz val="11"/>
      <color theme="1"/>
      <name val="Calibri"/>
      <family val="2"/>
      <scheme val="minor"/>
    </font>
    <font>
      <sz val="11"/>
      <color theme="1"/>
      <name val="Calibri"/>
      <family val="2"/>
      <scheme val="minor"/>
    </font>
    <font>
      <b/>
      <sz val="11"/>
      <color theme="0"/>
      <name val="Calibri Light"/>
      <family val="2"/>
    </font>
    <font>
      <sz val="11"/>
      <color theme="1"/>
      <name val="Calibri Light"/>
      <family val="2"/>
    </font>
    <font>
      <sz val="11"/>
      <color theme="0"/>
      <name val="Calibri Light"/>
      <family val="2"/>
    </font>
    <font>
      <b/>
      <sz val="11"/>
      <color theme="1"/>
      <name val="Calibri Light"/>
      <family val="2"/>
    </font>
    <font>
      <sz val="11"/>
      <name val="Calibri Light"/>
      <family val="2"/>
    </font>
  </fonts>
  <fills count="5">
    <fill>
      <patternFill patternType="none"/>
    </fill>
    <fill>
      <patternFill patternType="gray125"/>
    </fill>
    <fill>
      <patternFill patternType="solid">
        <fgColor theme="0" tint="-0.499984740745262"/>
        <bgColor indexed="64"/>
      </patternFill>
    </fill>
    <fill>
      <patternFill patternType="solid">
        <fgColor rgb="FFFFFFCC"/>
        <bgColor indexed="64"/>
      </patternFill>
    </fill>
    <fill>
      <patternFill patternType="solid">
        <fgColor rgb="FF99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3" fillId="3" borderId="1" xfId="0" applyFont="1" applyFill="1" applyBorder="1" applyAlignment="1" applyProtection="1">
      <alignment horizontal="center" vertical="center"/>
      <protection locked="0"/>
    </xf>
    <xf numFmtId="44" fontId="3" fillId="3" borderId="1" xfId="1" applyNumberFormat="1" applyFont="1" applyFill="1" applyBorder="1" applyAlignment="1" applyProtection="1">
      <alignment horizontal="center" vertical="center"/>
      <protection locked="0"/>
    </xf>
    <xf numFmtId="44" fontId="3" fillId="3" borderId="1" xfId="1" applyFont="1" applyFill="1" applyBorder="1" applyAlignment="1" applyProtection="1">
      <alignment horizontal="center" vertical="center"/>
      <protection locked="0"/>
    </xf>
    <xf numFmtId="0" fontId="3" fillId="0" borderId="0" xfId="0" applyFont="1" applyProtection="1"/>
    <xf numFmtId="0" fontId="4" fillId="2" borderId="1" xfId="0" applyFont="1" applyFill="1" applyBorder="1" applyAlignment="1" applyProtection="1">
      <alignment vertical="center" wrapText="1"/>
    </xf>
    <xf numFmtId="0" fontId="3" fillId="2" borderId="1" xfId="0" applyFont="1" applyFill="1" applyBorder="1" applyProtection="1"/>
    <xf numFmtId="0" fontId="4" fillId="2" borderId="1" xfId="0" applyFont="1" applyFill="1" applyBorder="1" applyAlignment="1" applyProtection="1">
      <alignment vertical="top" wrapText="1"/>
    </xf>
    <xf numFmtId="0" fontId="3" fillId="0" borderId="0" xfId="0" applyFont="1" applyAlignment="1" applyProtection="1">
      <alignment horizontal="center"/>
    </xf>
    <xf numFmtId="0" fontId="2" fillId="2" borderId="1" xfId="0" applyFont="1" applyFill="1" applyBorder="1" applyAlignment="1" applyProtection="1">
      <alignment vertical="center"/>
    </xf>
    <xf numFmtId="0" fontId="2" fillId="2" borderId="1" xfId="0" applyFont="1" applyFill="1" applyBorder="1" applyAlignment="1" applyProtection="1">
      <alignment vertical="center" wrapText="1"/>
    </xf>
    <xf numFmtId="0" fontId="2" fillId="2" borderId="1" xfId="0" applyFont="1" applyFill="1" applyBorder="1" applyAlignment="1" applyProtection="1"/>
    <xf numFmtId="0" fontId="4" fillId="2" borderId="1" xfId="0" applyFont="1" applyFill="1" applyBorder="1" applyAlignment="1" applyProtection="1">
      <alignment vertical="center"/>
    </xf>
    <xf numFmtId="0" fontId="2" fillId="2" borderId="2" xfId="0" applyFont="1" applyFill="1" applyBorder="1" applyAlignment="1" applyProtection="1">
      <alignment vertical="top"/>
    </xf>
    <xf numFmtId="0" fontId="2" fillId="2" borderId="1" xfId="0" applyFont="1" applyFill="1" applyBorder="1" applyProtection="1"/>
    <xf numFmtId="0" fontId="2" fillId="0" borderId="0" xfId="0" applyFont="1" applyFill="1" applyBorder="1" applyProtection="1"/>
    <xf numFmtId="0" fontId="3" fillId="0" borderId="0" xfId="0" applyFont="1" applyFill="1" applyBorder="1" applyProtection="1"/>
    <xf numFmtId="0" fontId="3" fillId="3" borderId="1" xfId="0" applyFont="1" applyFill="1" applyBorder="1" applyAlignment="1" applyProtection="1">
      <alignment horizontal="left" vertical="center" wrapText="1"/>
      <protection locked="0"/>
    </xf>
    <xf numFmtId="0" fontId="5" fillId="0" borderId="0" xfId="0" applyFont="1" applyBorder="1" applyAlignment="1" applyProtection="1">
      <alignment vertical="center"/>
    </xf>
    <xf numFmtId="0" fontId="3" fillId="0" borderId="0" xfId="0" applyFont="1" applyFill="1" applyProtection="1"/>
    <xf numFmtId="164" fontId="3" fillId="3" borderId="1"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wrapText="1"/>
    </xf>
    <xf numFmtId="44" fontId="3" fillId="0" borderId="0" xfId="1" applyFont="1" applyFill="1" applyBorder="1" applyAlignment="1" applyProtection="1">
      <alignment horizontal="center"/>
    </xf>
    <xf numFmtId="44" fontId="3" fillId="4" borderId="1" xfId="1" applyNumberFormat="1" applyFont="1" applyFill="1" applyBorder="1" applyAlignment="1" applyProtection="1">
      <alignment horizontal="center" vertical="center"/>
    </xf>
    <xf numFmtId="44" fontId="3" fillId="4" borderId="1" xfId="1" applyFont="1" applyFill="1" applyBorder="1" applyAlignment="1" applyProtection="1">
      <alignment horizontal="center"/>
    </xf>
    <xf numFmtId="0" fontId="4" fillId="2" borderId="1" xfId="0" applyFont="1" applyFill="1" applyBorder="1" applyAlignment="1" applyProtection="1">
      <alignment horizontal="left"/>
    </xf>
    <xf numFmtId="0" fontId="3" fillId="3" borderId="1" xfId="0" applyFont="1" applyFill="1" applyBorder="1" applyAlignment="1" applyProtection="1">
      <alignment horizontal="left"/>
    </xf>
    <xf numFmtId="0" fontId="3" fillId="4" borderId="1" xfId="0" applyFont="1" applyFill="1" applyBorder="1" applyAlignment="1" applyProtection="1">
      <alignment horizontal="left"/>
    </xf>
    <xf numFmtId="0" fontId="3" fillId="0" borderId="1" xfId="0" applyFont="1" applyBorder="1" applyAlignment="1" applyProtection="1">
      <alignment horizontal="left" vertical="center"/>
    </xf>
    <xf numFmtId="44" fontId="6" fillId="4" borderId="1" xfId="1" applyNumberFormat="1" applyFont="1" applyFill="1" applyBorder="1" applyAlignment="1" applyProtection="1">
      <alignment horizontal="center"/>
    </xf>
    <xf numFmtId="0" fontId="3" fillId="3" borderId="1" xfId="0" applyFont="1" applyFill="1" applyBorder="1" applyAlignment="1" applyProtection="1">
      <alignment vertical="center"/>
      <protection locked="0"/>
    </xf>
    <xf numFmtId="0" fontId="2" fillId="2" borderId="4" xfId="0" applyFont="1" applyFill="1" applyBorder="1" applyAlignment="1" applyProtection="1">
      <alignment horizontal="left"/>
    </xf>
    <xf numFmtId="44" fontId="3" fillId="3" borderId="1" xfId="1" applyFont="1" applyFill="1" applyBorder="1" applyProtection="1">
      <protection locked="0"/>
    </xf>
    <xf numFmtId="0" fontId="3" fillId="0" borderId="1" xfId="0" applyFont="1" applyBorder="1" applyProtection="1"/>
    <xf numFmtId="44" fontId="3" fillId="0" borderId="1" xfId="0" applyNumberFormat="1" applyFont="1" applyBorder="1" applyProtection="1"/>
    <xf numFmtId="0" fontId="4" fillId="2" borderId="1" xfId="0" applyFont="1" applyFill="1" applyBorder="1" applyProtection="1"/>
    <xf numFmtId="44" fontId="3" fillId="0" borderId="1" xfId="0" applyNumberFormat="1" applyFont="1" applyBorder="1"/>
    <xf numFmtId="0" fontId="2" fillId="2" borderId="1" xfId="0" applyFont="1" applyFill="1" applyBorder="1" applyAlignment="1" applyProtection="1">
      <alignment horizontal="left"/>
    </xf>
    <xf numFmtId="0" fontId="3" fillId="0" borderId="1" xfId="0" applyFont="1" applyBorder="1" applyAlignment="1" applyProtection="1">
      <alignment horizontal="left"/>
    </xf>
    <xf numFmtId="0" fontId="3" fillId="0" borderId="1" xfId="0" applyFont="1" applyBorder="1" applyAlignment="1" applyProtection="1">
      <alignment horizontal="left" wrapText="1"/>
    </xf>
    <xf numFmtId="0" fontId="3" fillId="0" borderId="3" xfId="0" applyFont="1" applyBorder="1" applyAlignment="1" applyProtection="1">
      <alignment horizontal="left" wrapText="1"/>
    </xf>
    <xf numFmtId="0" fontId="3" fillId="0" borderId="6" xfId="0" applyFont="1" applyBorder="1" applyAlignment="1" applyProtection="1">
      <alignment horizontal="left" wrapText="1"/>
    </xf>
    <xf numFmtId="0" fontId="3" fillId="0" borderId="4" xfId="0" applyFont="1" applyBorder="1" applyAlignment="1" applyProtection="1">
      <alignment horizontal="left" wrapText="1"/>
    </xf>
    <xf numFmtId="0" fontId="3" fillId="0" borderId="1" xfId="0" applyFont="1" applyFill="1" applyBorder="1" applyAlignment="1" applyProtection="1">
      <alignment horizontal="left" wrapText="1"/>
    </xf>
    <xf numFmtId="0" fontId="2" fillId="2" borderId="3"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3"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4" xfId="0" applyFont="1" applyFill="1" applyBorder="1" applyAlignment="1" applyProtection="1">
      <alignment horizontal="left"/>
    </xf>
    <xf numFmtId="0" fontId="3" fillId="3" borderId="1" xfId="0" applyFont="1" applyFill="1" applyBorder="1" applyAlignment="1" applyProtection="1">
      <alignment horizontal="left"/>
      <protection locked="0"/>
    </xf>
    <xf numFmtId="0" fontId="3" fillId="3" borderId="1" xfId="0" applyFont="1" applyFill="1" applyBorder="1" applyAlignment="1" applyProtection="1">
      <alignment horizontal="left" vertical="center"/>
      <protection locked="0"/>
    </xf>
    <xf numFmtId="14" fontId="3" fillId="3" borderId="1" xfId="0" applyNumberFormat="1" applyFont="1" applyFill="1" applyBorder="1" applyAlignment="1" applyProtection="1">
      <alignment horizontal="left"/>
      <protection locked="0"/>
    </xf>
    <xf numFmtId="0" fontId="5" fillId="0" borderId="5" xfId="0" applyFont="1" applyBorder="1" applyAlignment="1" applyProtection="1">
      <alignment horizontal="left" vertical="center"/>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protection locked="0"/>
    </xf>
    <xf numFmtId="14" fontId="3" fillId="0" borderId="0" xfId="0" applyNumberFormat="1" applyFont="1" applyFill="1" applyBorder="1" applyAlignment="1" applyProtection="1">
      <alignment horizontal="left"/>
      <protection locked="0"/>
    </xf>
    <xf numFmtId="44" fontId="6" fillId="0" borderId="0" xfId="1" applyNumberFormat="1" applyFont="1" applyFill="1" applyBorder="1" applyAlignment="1" applyProtection="1">
      <alignment horizontal="center"/>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wrapText="1"/>
    </xf>
    <xf numFmtId="44" fontId="3" fillId="0" borderId="0" xfId="1" applyNumberFormat="1" applyFont="1" applyFill="1" applyBorder="1" applyAlignment="1" applyProtection="1">
      <alignment horizontal="center" vertical="center"/>
    </xf>
    <xf numFmtId="44" fontId="3" fillId="0" borderId="0" xfId="1"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xf>
    <xf numFmtId="0" fontId="2" fillId="0" borderId="0" xfId="0" applyFont="1" applyFill="1" applyBorder="1" applyAlignment="1" applyProtection="1"/>
    <xf numFmtId="44" fontId="3" fillId="0" borderId="0" xfId="1" applyFont="1" applyFill="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colors>
    <mruColors>
      <color rgb="FFFFFFCC"/>
      <color rgb="FF99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F438D-8631-40AE-B41E-7A8EA59E67E9}">
  <dimension ref="A1:D25"/>
  <sheetViews>
    <sheetView tabSelected="1" workbookViewId="0">
      <selection activeCell="B17" sqref="B17"/>
    </sheetView>
  </sheetViews>
  <sheetFormatPr defaultRowHeight="15" x14ac:dyDescent="0.25"/>
  <cols>
    <col min="1" max="4" width="25.28515625" style="4" customWidth="1"/>
    <col min="5" max="16384" width="9.140625" style="4"/>
  </cols>
  <sheetData>
    <row r="1" spans="1:4" x14ac:dyDescent="0.25">
      <c r="A1" s="37" t="s">
        <v>25</v>
      </c>
      <c r="B1" s="37"/>
      <c r="C1" s="37"/>
      <c r="D1" s="37"/>
    </row>
    <row r="2" spans="1:4" ht="30.75" customHeight="1" x14ac:dyDescent="0.25">
      <c r="A2" s="39" t="s">
        <v>55</v>
      </c>
      <c r="B2" s="39"/>
      <c r="C2" s="39"/>
      <c r="D2" s="39"/>
    </row>
    <row r="3" spans="1:4" ht="45" customHeight="1" x14ac:dyDescent="0.25">
      <c r="A3" s="39" t="s">
        <v>36</v>
      </c>
      <c r="B3" s="39"/>
      <c r="C3" s="39"/>
      <c r="D3" s="39"/>
    </row>
    <row r="4" spans="1:4" ht="12" customHeight="1" x14ac:dyDescent="0.25"/>
    <row r="5" spans="1:4" ht="15.75" customHeight="1" x14ac:dyDescent="0.25">
      <c r="A5" s="37" t="s">
        <v>26</v>
      </c>
      <c r="B5" s="37"/>
      <c r="C5" s="37"/>
      <c r="D5" s="37"/>
    </row>
    <row r="6" spans="1:4" x14ac:dyDescent="0.25">
      <c r="A6" s="38" t="s">
        <v>27</v>
      </c>
      <c r="B6" s="38"/>
      <c r="C6" s="38"/>
      <c r="D6" s="38"/>
    </row>
    <row r="7" spans="1:4" x14ac:dyDescent="0.25">
      <c r="A7" s="38" t="s">
        <v>37</v>
      </c>
      <c r="B7" s="38"/>
      <c r="C7" s="38"/>
      <c r="D7" s="38"/>
    </row>
    <row r="8" spans="1:4" ht="30" customHeight="1" x14ac:dyDescent="0.25">
      <c r="A8" s="39" t="s">
        <v>28</v>
      </c>
      <c r="B8" s="39"/>
      <c r="C8" s="39"/>
      <c r="D8" s="39"/>
    </row>
    <row r="10" spans="1:4" x14ac:dyDescent="0.25">
      <c r="A10" s="37" t="s">
        <v>38</v>
      </c>
      <c r="B10" s="37"/>
      <c r="C10" s="37"/>
      <c r="D10" s="37"/>
    </row>
    <row r="11" spans="1:4" x14ac:dyDescent="0.25">
      <c r="A11" s="43" t="s">
        <v>56</v>
      </c>
      <c r="B11" s="43"/>
      <c r="C11" s="43"/>
      <c r="D11" s="43"/>
    </row>
    <row r="12" spans="1:4" ht="30" customHeight="1" x14ac:dyDescent="0.25">
      <c r="A12" s="39" t="s">
        <v>50</v>
      </c>
      <c r="B12" s="39"/>
      <c r="C12" s="39"/>
      <c r="D12" s="39"/>
    </row>
    <row r="13" spans="1:4" ht="30" customHeight="1" x14ac:dyDescent="0.25">
      <c r="A13" s="40" t="s">
        <v>53</v>
      </c>
      <c r="B13" s="41"/>
      <c r="C13" s="41"/>
      <c r="D13" s="42"/>
    </row>
    <row r="14" spans="1:4" ht="30.75" customHeight="1" x14ac:dyDescent="0.25">
      <c r="A14" s="43" t="s">
        <v>48</v>
      </c>
      <c r="B14" s="43"/>
      <c r="C14" s="43"/>
      <c r="D14" s="43"/>
    </row>
    <row r="15" spans="1:4" x14ac:dyDescent="0.25">
      <c r="A15" s="16"/>
    </row>
    <row r="16" spans="1:4" x14ac:dyDescent="0.25">
      <c r="A16" s="35"/>
      <c r="B16" s="21" t="s">
        <v>45</v>
      </c>
      <c r="C16" s="21" t="s">
        <v>43</v>
      </c>
      <c r="D16" s="21" t="s">
        <v>49</v>
      </c>
    </row>
    <row r="17" spans="1:4" x14ac:dyDescent="0.25">
      <c r="A17" s="14" t="s">
        <v>39</v>
      </c>
      <c r="B17" s="32">
        <v>250</v>
      </c>
      <c r="C17" s="36">
        <f>B17+(B17*2/100)</f>
        <v>255</v>
      </c>
      <c r="D17" s="36">
        <f>C17+(B17*0.9*0.1438)</f>
        <v>287.35500000000002</v>
      </c>
    </row>
    <row r="18" spans="1:4" x14ac:dyDescent="0.25">
      <c r="A18" s="14" t="s">
        <v>40</v>
      </c>
      <c r="B18" s="33" t="s">
        <v>44</v>
      </c>
      <c r="C18" s="33" t="s">
        <v>46</v>
      </c>
      <c r="D18" s="33" t="s">
        <v>47</v>
      </c>
    </row>
    <row r="19" spans="1:4" x14ac:dyDescent="0.25">
      <c r="A19" s="14" t="s">
        <v>41</v>
      </c>
      <c r="B19" s="32">
        <v>289</v>
      </c>
      <c r="C19" s="34">
        <f>B19+(B19*2/100)</f>
        <v>294.77999999999997</v>
      </c>
      <c r="D19" s="34">
        <f>C19+(B19*14.38/100)</f>
        <v>336.33819999999997</v>
      </c>
    </row>
    <row r="20" spans="1:4" x14ac:dyDescent="0.25">
      <c r="A20" s="14" t="s">
        <v>42</v>
      </c>
      <c r="B20" s="33" t="s">
        <v>44</v>
      </c>
      <c r="C20" s="33" t="s">
        <v>46</v>
      </c>
      <c r="D20" s="33" t="s">
        <v>47</v>
      </c>
    </row>
    <row r="22" spans="1:4" x14ac:dyDescent="0.25">
      <c r="A22" s="37" t="s">
        <v>29</v>
      </c>
      <c r="B22" s="37"/>
      <c r="C22" s="37"/>
      <c r="D22" s="37"/>
    </row>
    <row r="23" spans="1:4" x14ac:dyDescent="0.25">
      <c r="A23" s="38" t="s">
        <v>30</v>
      </c>
      <c r="B23" s="38"/>
      <c r="C23" s="38"/>
      <c r="D23" s="38"/>
    </row>
    <row r="24" spans="1:4" ht="30" customHeight="1" x14ac:dyDescent="0.25">
      <c r="A24" s="39" t="s">
        <v>31</v>
      </c>
      <c r="B24" s="39"/>
      <c r="C24" s="39"/>
      <c r="D24" s="39"/>
    </row>
    <row r="25" spans="1:4" x14ac:dyDescent="0.25">
      <c r="A25" s="38" t="s">
        <v>32</v>
      </c>
      <c r="B25" s="38"/>
      <c r="C25" s="38"/>
      <c r="D25" s="38"/>
    </row>
  </sheetData>
  <sheetProtection algorithmName="SHA-512" hashValue="KnYGJdZiQwgcrgeqZydR8Rqv5fCLGcR7+Eh3+E25xqmlJvZ+y6p+JxiwQGbnQO4nx/Jzs5ZiO0ZFG1WvDbc7ng==" saltValue="EdpHPLT2jrZTLh+Qm+mV8A==" spinCount="100000" sheet="1" objects="1" scenarios="1" selectLockedCells="1"/>
  <mergeCells count="16">
    <mergeCell ref="A2:D2"/>
    <mergeCell ref="A3:D3"/>
    <mergeCell ref="A1:D1"/>
    <mergeCell ref="A5:D5"/>
    <mergeCell ref="A6:D6"/>
    <mergeCell ref="A7:D7"/>
    <mergeCell ref="A8:D8"/>
    <mergeCell ref="A10:D10"/>
    <mergeCell ref="A11:D11"/>
    <mergeCell ref="A12:D12"/>
    <mergeCell ref="A22:D22"/>
    <mergeCell ref="A23:D23"/>
    <mergeCell ref="A24:D24"/>
    <mergeCell ref="A25:D25"/>
    <mergeCell ref="A13:D13"/>
    <mergeCell ref="A14:D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9DEA9-8013-4319-B0FE-3817D326CF63}">
  <dimension ref="A1:F24"/>
  <sheetViews>
    <sheetView workbookViewId="0">
      <selection activeCell="B2" sqref="B2:D2"/>
    </sheetView>
  </sheetViews>
  <sheetFormatPr defaultRowHeight="15" x14ac:dyDescent="0.25"/>
  <cols>
    <col min="1" max="1" width="44.7109375" style="4" bestFit="1" customWidth="1"/>
    <col min="2" max="4" width="16.28515625" style="4" customWidth="1"/>
    <col min="5" max="5" width="1.85546875" style="16" customWidth="1"/>
    <col min="6" max="6" width="70.85546875" style="4" customWidth="1"/>
    <col min="7" max="16384" width="9.140625" style="4"/>
  </cols>
  <sheetData>
    <row r="1" spans="1:6" x14ac:dyDescent="0.25">
      <c r="C1" s="19"/>
      <c r="F1" s="53" t="s">
        <v>17</v>
      </c>
    </row>
    <row r="2" spans="1:6" x14ac:dyDescent="0.25">
      <c r="A2" s="14" t="s">
        <v>1</v>
      </c>
      <c r="B2" s="50" t="s">
        <v>19</v>
      </c>
      <c r="C2" s="50"/>
      <c r="D2" s="50"/>
      <c r="E2" s="55"/>
      <c r="F2" s="25" t="s">
        <v>23</v>
      </c>
    </row>
    <row r="3" spans="1:6" x14ac:dyDescent="0.25">
      <c r="A3" s="14" t="s">
        <v>0</v>
      </c>
      <c r="B3" s="50" t="s">
        <v>20</v>
      </c>
      <c r="C3" s="50"/>
      <c r="D3" s="50"/>
      <c r="E3" s="55"/>
      <c r="F3" s="26" t="s">
        <v>18</v>
      </c>
    </row>
    <row r="4" spans="1:6" x14ac:dyDescent="0.25">
      <c r="A4" s="14" t="s">
        <v>11</v>
      </c>
      <c r="B4" s="51">
        <v>7500</v>
      </c>
      <c r="C4" s="51"/>
      <c r="D4" s="51"/>
      <c r="E4" s="58"/>
      <c r="F4" s="27" t="s">
        <v>24</v>
      </c>
    </row>
    <row r="5" spans="1:6" x14ac:dyDescent="0.25">
      <c r="A5" s="15"/>
      <c r="B5" s="16"/>
      <c r="C5" s="16"/>
      <c r="D5" s="18"/>
      <c r="E5" s="54"/>
      <c r="F5" s="28" t="s">
        <v>35</v>
      </c>
    </row>
    <row r="6" spans="1:6" x14ac:dyDescent="0.25">
      <c r="A6" s="14" t="s">
        <v>2</v>
      </c>
      <c r="B6" s="50" t="s">
        <v>21</v>
      </c>
      <c r="C6" s="50"/>
      <c r="D6" s="50"/>
      <c r="E6" s="55"/>
    </row>
    <row r="7" spans="1:6" x14ac:dyDescent="0.25">
      <c r="C7" s="19"/>
    </row>
    <row r="8" spans="1:6" x14ac:dyDescent="0.25">
      <c r="A8" s="14" t="s">
        <v>5</v>
      </c>
      <c r="B8" s="52">
        <v>43944</v>
      </c>
      <c r="C8" s="52"/>
      <c r="D8" s="52"/>
      <c r="E8" s="56"/>
    </row>
    <row r="10" spans="1:6" ht="45" customHeight="1" x14ac:dyDescent="0.25">
      <c r="A10" s="13" t="s">
        <v>10</v>
      </c>
      <c r="B10" s="21" t="s">
        <v>8</v>
      </c>
      <c r="C10" s="21" t="s">
        <v>54</v>
      </c>
      <c r="D10" s="21" t="s">
        <v>51</v>
      </c>
      <c r="E10" s="59"/>
      <c r="F10" s="21" t="s">
        <v>57</v>
      </c>
    </row>
    <row r="11" spans="1:6" ht="45" customHeight="1" x14ac:dyDescent="0.25">
      <c r="A11" s="12" t="s">
        <v>6</v>
      </c>
      <c r="B11" s="1">
        <v>4</v>
      </c>
      <c r="C11" s="3">
        <v>238.36</v>
      </c>
      <c r="D11" s="23">
        <f>C11*B11</f>
        <v>953.44</v>
      </c>
      <c r="E11" s="60"/>
      <c r="F11" s="17" t="s">
        <v>58</v>
      </c>
    </row>
    <row r="12" spans="1:6" ht="45" customHeight="1" x14ac:dyDescent="0.25">
      <c r="A12" s="12" t="s">
        <v>3</v>
      </c>
      <c r="B12" s="6"/>
      <c r="C12" s="6"/>
      <c r="D12" s="2">
        <v>1150</v>
      </c>
      <c r="E12" s="61"/>
      <c r="F12" s="17" t="s">
        <v>59</v>
      </c>
    </row>
    <row r="13" spans="1:6" ht="45" customHeight="1" x14ac:dyDescent="0.25">
      <c r="A13" s="12" t="s">
        <v>7</v>
      </c>
      <c r="B13" s="1">
        <v>8</v>
      </c>
      <c r="C13" s="3">
        <v>336.34</v>
      </c>
      <c r="D13" s="23">
        <f>C13*B13</f>
        <v>2690.72</v>
      </c>
      <c r="E13" s="60"/>
      <c r="F13" s="17" t="s">
        <v>60</v>
      </c>
    </row>
    <row r="14" spans="1:6" ht="45" customHeight="1" x14ac:dyDescent="0.25">
      <c r="A14" s="12" t="s">
        <v>4</v>
      </c>
      <c r="B14" s="6"/>
      <c r="C14" s="6"/>
      <c r="D14" s="2">
        <v>1500</v>
      </c>
      <c r="E14" s="61"/>
      <c r="F14" s="17" t="s">
        <v>61</v>
      </c>
    </row>
    <row r="15" spans="1:6" x14ac:dyDescent="0.25">
      <c r="D15" s="8"/>
      <c r="E15" s="62"/>
    </row>
    <row r="16" spans="1:6" x14ac:dyDescent="0.25">
      <c r="A16" s="47" t="s">
        <v>9</v>
      </c>
      <c r="B16" s="49"/>
      <c r="C16" s="31"/>
      <c r="D16" s="29">
        <f>SUM(D11:D14)</f>
        <v>6294.16</v>
      </c>
      <c r="E16" s="57"/>
    </row>
    <row r="18" spans="1:6" ht="30" customHeight="1" x14ac:dyDescent="0.25">
      <c r="A18" s="9" t="s">
        <v>13</v>
      </c>
      <c r="B18" s="10" t="s">
        <v>14</v>
      </c>
      <c r="C18" s="10" t="s">
        <v>33</v>
      </c>
      <c r="D18" s="11"/>
      <c r="E18" s="63"/>
      <c r="F18" s="21" t="s">
        <v>16</v>
      </c>
    </row>
    <row r="19" spans="1:6" ht="120" x14ac:dyDescent="0.25">
      <c r="A19" s="7" t="s">
        <v>34</v>
      </c>
      <c r="B19" s="1">
        <v>2</v>
      </c>
      <c r="C19" s="20">
        <v>3.5000000000000003E-2</v>
      </c>
      <c r="D19" s="23">
        <f>B19*C19*B4</f>
        <v>525</v>
      </c>
      <c r="E19" s="60"/>
      <c r="F19" s="30" t="s">
        <v>22</v>
      </c>
    </row>
    <row r="20" spans="1:6" ht="45" customHeight="1" x14ac:dyDescent="0.25">
      <c r="A20" s="5" t="s">
        <v>52</v>
      </c>
      <c r="B20" s="6"/>
      <c r="C20" s="6"/>
      <c r="D20" s="3">
        <v>50</v>
      </c>
      <c r="E20" s="64"/>
      <c r="F20" s="30" t="s">
        <v>62</v>
      </c>
    </row>
    <row r="22" spans="1:6" x14ac:dyDescent="0.25">
      <c r="A22" s="47" t="s">
        <v>12</v>
      </c>
      <c r="B22" s="48"/>
      <c r="C22" s="49"/>
      <c r="D22" s="24">
        <f>SUM(D20,D19)</f>
        <v>575</v>
      </c>
      <c r="E22" s="22"/>
      <c r="F22" s="22"/>
    </row>
    <row r="24" spans="1:6" ht="30" customHeight="1" x14ac:dyDescent="0.25">
      <c r="A24" s="44" t="s">
        <v>15</v>
      </c>
      <c r="B24" s="45"/>
      <c r="C24" s="46"/>
      <c r="D24" s="24">
        <f>SUM(D22,D16)</f>
        <v>6869.16</v>
      </c>
      <c r="E24" s="22"/>
      <c r="F24" s="22"/>
    </row>
  </sheetData>
  <sheetProtection algorithmName="SHA-512" hashValue="EvS14fxGgDl8yBoEIPLt3q1wyTBDT+k+mJGH8EpisUxQk4ulwdLnANbhDHp7GxcrwjZ9OIv6PJeu20E45qinzw==" saltValue="744I2OaVWeKbjBXqJ8PVPA==" spinCount="100000" sheet="1" selectLockedCells="1"/>
  <mergeCells count="8">
    <mergeCell ref="A24:C24"/>
    <mergeCell ref="A22:C22"/>
    <mergeCell ref="A16:B16"/>
    <mergeCell ref="B2:D2"/>
    <mergeCell ref="B3:D3"/>
    <mergeCell ref="B4:D4"/>
    <mergeCell ref="B6:D6"/>
    <mergeCell ref="B8:D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851484221BE741974F109C9520E26D" ma:contentTypeVersion="12" ma:contentTypeDescription="Create a new document." ma:contentTypeScope="" ma:versionID="b7c86bed8e2db920d6720f85e02022b8">
  <xsd:schema xmlns:xsd="http://www.w3.org/2001/XMLSchema" xmlns:xs="http://www.w3.org/2001/XMLSchema" xmlns:p="http://schemas.microsoft.com/office/2006/metadata/properties" xmlns:ns2="c34441a9-60d1-4554-964e-66fde1c7266e" xmlns:ns3="75849e05-f0d2-4313-af25-172e9fff2c54" targetNamespace="http://schemas.microsoft.com/office/2006/metadata/properties" ma:root="true" ma:fieldsID="5f225db4b2adce7da8eef035a53f9024" ns2:_="" ns3:_="">
    <xsd:import namespace="c34441a9-60d1-4554-964e-66fde1c7266e"/>
    <xsd:import namespace="75849e05-f0d2-4313-af25-172e9fff2c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441a9-60d1-4554-964e-66fde1c7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849e05-f0d2-4313-af25-172e9fff2c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176218-C4AC-49EF-B507-242416BF33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441a9-60d1-4554-964e-66fde1c7266e"/>
    <ds:schemaRef ds:uri="75849e05-f0d2-4313-af25-172e9fff2c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6A1024-ACA5-4507-BDFC-620A141D1E4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340D6FB-6B65-4FFD-89C3-7E1E75287B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for completing</vt:lpstr>
      <vt:lpstr>Claim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Hodgson</dc:creator>
  <cp:lastModifiedBy>Daniel Hodgson</cp:lastModifiedBy>
  <dcterms:created xsi:type="dcterms:W3CDTF">2020-04-20T14:48:56Z</dcterms:created>
  <dcterms:modified xsi:type="dcterms:W3CDTF">2020-04-23T15:08:11Z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0x010100CC851484221BE741974F109C9520E26D</vt:lpwstr>
  </property>
</Properties>
</file>